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ebastian\Desktop\SUBIR\5\"/>
    </mc:Choice>
  </mc:AlternateContent>
  <xr:revisionPtr revIDLastSave="0" documentId="13_ncr:1_{4C221000-90A3-48A4-ACDF-32CE632E1ADD}" xr6:coauthVersionLast="47" xr6:coauthVersionMax="47" xr10:uidLastSave="{00000000-0000-0000-0000-000000000000}"/>
  <bookViews>
    <workbookView xWindow="20370" yWindow="-120" windowWidth="21840" windowHeight="13020" xr2:uid="{00000000-000D-0000-FFFF-FFFF00000000}"/>
  </bookViews>
  <sheets>
    <sheet name="APRO. RES. INSERVIBL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zS/Ziy50M7PMExtc8NGfwNx4UeA=="/>
    </ext>
  </extLst>
</workbook>
</file>

<file path=xl/calcChain.xml><?xml version="1.0" encoding="utf-8"?>
<calcChain xmlns="http://schemas.openxmlformats.org/spreadsheetml/2006/main">
  <c r="C51" i="3" l="1"/>
  <c r="D51" i="3"/>
  <c r="E51" i="3"/>
  <c r="F51" i="3"/>
  <c r="G51" i="3"/>
  <c r="H51" i="3"/>
  <c r="I51" i="3"/>
  <c r="J51" i="3"/>
  <c r="K51" i="3"/>
  <c r="L51" i="3"/>
  <c r="M51" i="3"/>
  <c r="N51" i="3"/>
  <c r="B51" i="3"/>
  <c r="M50" i="3"/>
  <c r="L50" i="3"/>
  <c r="K50" i="3"/>
  <c r="J50" i="3"/>
  <c r="I50" i="3"/>
  <c r="H50" i="3"/>
  <c r="G50" i="3"/>
  <c r="F50" i="3"/>
  <c r="E50" i="3"/>
  <c r="D50" i="3"/>
  <c r="C50" i="3"/>
  <c r="B50" i="3"/>
  <c r="N49" i="3"/>
  <c r="N48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M43" i="3"/>
  <c r="L43" i="3"/>
  <c r="K43" i="3"/>
  <c r="J43" i="3"/>
  <c r="I43" i="3"/>
  <c r="H43" i="3"/>
  <c r="G43" i="3"/>
  <c r="F43" i="3"/>
  <c r="E43" i="3"/>
  <c r="D43" i="3"/>
  <c r="C43" i="3"/>
  <c r="B43" i="3"/>
  <c r="N42" i="3"/>
  <c r="N41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M36" i="3"/>
  <c r="L36" i="3"/>
  <c r="K36" i="3"/>
  <c r="J36" i="3"/>
  <c r="I36" i="3"/>
  <c r="H36" i="3"/>
  <c r="G36" i="3"/>
  <c r="F36" i="3"/>
  <c r="E36" i="3"/>
  <c r="D36" i="3"/>
  <c r="C36" i="3"/>
  <c r="B36" i="3"/>
  <c r="N35" i="3"/>
  <c r="N34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M29" i="3"/>
  <c r="L29" i="3"/>
  <c r="K29" i="3"/>
  <c r="J29" i="3"/>
  <c r="I29" i="3"/>
  <c r="H29" i="3"/>
  <c r="G29" i="3"/>
  <c r="F29" i="3"/>
  <c r="E29" i="3"/>
  <c r="D29" i="3"/>
  <c r="C29" i="3"/>
  <c r="B29" i="3"/>
  <c r="N28" i="3"/>
  <c r="N27" i="3"/>
  <c r="D19" i="3"/>
  <c r="D17" i="3"/>
  <c r="D15" i="3"/>
  <c r="D13" i="3"/>
  <c r="N43" i="3" l="1"/>
  <c r="N36" i="3"/>
  <c r="N29" i="3"/>
  <c r="N5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2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el material aprovechado en planta de reciclaje FUE SIMILAR AL ENTRANTE, DEBIDO A QUE AUN SE CUENTA CON MATERIAL ACUMULADO DE MESES ATRAS
	-MirsUrbano</t>
        </r>
      </text>
    </comment>
    <comment ref="D42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el material aprovechado en planta de reciclaje fue mayor al entrante, porque este mes se termoinó la evacuación de el material acumulado de años anteriores
	-MirsUrbano</t>
        </r>
      </text>
    </comment>
  </commentList>
</comments>
</file>

<file path=xl/sharedStrings.xml><?xml version="1.0" encoding="utf-8"?>
<sst xmlns="http://schemas.openxmlformats.org/spreadsheetml/2006/main" count="155" uniqueCount="89">
  <si>
    <t>META</t>
  </si>
  <si>
    <t>CUMPLE</t>
  </si>
  <si>
    <t>ANÁLISIS</t>
  </si>
  <si>
    <t>FICHA TÉCNICA DE INDICADORES DE GESTIÓN</t>
  </si>
  <si>
    <t>Código: FO01-PG-19</t>
  </si>
  <si>
    <t>Versión: 02</t>
  </si>
  <si>
    <t>Fecha: 24/01/2024</t>
  </si>
  <si>
    <t>OBJETIVO:</t>
  </si>
  <si>
    <t>ESTRUCTURA DEL INDICADOR</t>
  </si>
  <si>
    <t>NOMBRE DEL INDICADOR:</t>
  </si>
  <si>
    <t>Disposicion final residuos inservibles</t>
  </si>
  <si>
    <t>PROCESO:</t>
  </si>
  <si>
    <t>Aseo</t>
  </si>
  <si>
    <t>RESPONSABLE:</t>
  </si>
  <si>
    <t>Calcular:</t>
  </si>
  <si>
    <t>T.A. Aseo</t>
  </si>
  <si>
    <t>Analizar:</t>
  </si>
  <si>
    <t>Dir. Aseo</t>
  </si>
  <si>
    <t>CONOCER EL RESULTADO:</t>
  </si>
  <si>
    <t>Gerencia General, Líderes de Proceso, Director de Aseo, T.A. Aseo, Entes de Control.</t>
  </si>
  <si>
    <t>RANGOS DE MEDICIÓN Y META 2021</t>
  </si>
  <si>
    <t>&lt;=</t>
  </si>
  <si>
    <t>&gt;</t>
  </si>
  <si>
    <t>NO CUMPLE</t>
  </si>
  <si>
    <t>RANGOS DE MEDICIÓN Y META 2022</t>
  </si>
  <si>
    <t>RANGOS DE MEDICIÓN Y META 2023</t>
  </si>
  <si>
    <t>RANGOS DE MEDICIÓN Y META 2024</t>
  </si>
  <si>
    <t>ORIGEN DE LA INFORMACIÓN:</t>
  </si>
  <si>
    <t>FÓRMULA:</t>
  </si>
  <si>
    <t>( Residuos Inservibles (KG) / Total Residuos (KG)) x  100</t>
  </si>
  <si>
    <t>k=</t>
  </si>
  <si>
    <t>TÉCNICA ESTADÍSTICA:</t>
  </si>
  <si>
    <t>Gráfico de barras</t>
  </si>
  <si>
    <t>FRECUENCIA:</t>
  </si>
  <si>
    <t>Mensual</t>
  </si>
  <si>
    <t>TENDENCIA:</t>
  </si>
  <si>
    <t>Descendente</t>
  </si>
  <si>
    <t>UNIDAD DE MEDIDA:</t>
  </si>
  <si>
    <t>%</t>
  </si>
  <si>
    <t>TIPO DE INDICADOR:</t>
  </si>
  <si>
    <t>Eficacia</t>
  </si>
  <si>
    <t>AÑO 2021</t>
  </si>
  <si>
    <t>PARÁMETROS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</si>
  <si>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</si>
  <si>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</si>
  <si>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</si>
  <si>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</si>
  <si>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</si>
  <si>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</si>
  <si>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</si>
  <si>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</si>
  <si>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</si>
  <si>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</si>
  <si>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</si>
  <si>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</si>
  <si>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2021</t>
  </si>
  <si>
    <t>Res. Inservibles</t>
  </si>
  <si>
    <t>Total Residuos</t>
  </si>
  <si>
    <t>Aprovechamiento Inse.</t>
  </si>
  <si>
    <t>Meta</t>
  </si>
  <si>
    <t>AÑO 2022</t>
  </si>
  <si>
    <t>TOTAL 2022</t>
  </si>
  <si>
    <t>AÑO 2023</t>
  </si>
  <si>
    <t>TOTAL 2023</t>
  </si>
  <si>
    <t>AÑO 2024</t>
  </si>
  <si>
    <t>TOTAL 2024</t>
  </si>
  <si>
    <t>GRÁFICA DEL INDICADOR</t>
  </si>
  <si>
    <t xml:space="preserve">AÑO </t>
  </si>
  <si>
    <t>ACCIONES DE MEJORA</t>
  </si>
  <si>
    <t>Se observa una ligera mejora en la segunda mitad del año, con los meses de junio a septiembre mostrando un aprovechamiento por encima del 75%, aunque sigue cumpliendo la meta.</t>
  </si>
  <si>
    <t>Durante todo el año 2021, el indicador cumple con la meta, ya que en ningún mes se supera el 80%. Sin embargo, los meses de julio (75.4%) y septiembre (78.0%) muestran los mayores niveles de dispocision, acercándose a ese límite del 80%.</t>
  </si>
  <si>
    <t>En 2022, la meta también se cumple, ya que en ningún mes se supera el 79%. Sin embargo, en febrero (81.6%), el aprovechamiento superó la meta, lo que indica un incumplimiento puntual en ese mes.</t>
  </si>
  <si>
    <t>El resto del año se mantuvo dentro de los valores aceptables, con especial atención a los meses de diciembre (74.3%) y septiembre (72.3%) donde el aprovechamiento estuvo dentro de niveles controlados.</t>
  </si>
  <si>
    <t>A pesar de algunos meses que estuvieron más cercanos a la meta, como septiembre (73.51%), la tendencia general indica un desempeño que supera los niveles aceptables, lo que sugiere que el tratamiento de los residuos inservibles no fue suficientemente eficiente en su reducción</t>
  </si>
  <si>
    <t>Cumplir la meta por debajo del 80% de disposición final en el relleno sanitario</t>
  </si>
  <si>
    <t>Cumplir la meta por debajo del 79% de disposición final en el relleno sanitario</t>
  </si>
  <si>
    <t>Cumplir la meta por debajo del 78% de disposición final en el relleno sanitario</t>
  </si>
  <si>
    <t>Cumplir la meta por debajo del 76% de disposición final en el relleno sanitario</t>
  </si>
  <si>
    <r>
      <t xml:space="preserve">Mitigar disposición final de residuos inservibles dispuestos en el relleno sanitario de </t>
    </r>
    <r>
      <rPr>
        <b/>
        <sz val="11"/>
        <color theme="1"/>
        <rFont val="Century Gothic"/>
        <family val="2"/>
      </rPr>
      <t>EMPRESAS PÚBLICAS DE LA CEJA E.S.P</t>
    </r>
  </si>
  <si>
    <r>
      <rPr>
        <b/>
        <sz val="11"/>
        <color theme="1"/>
        <rFont val="Century Gothic"/>
        <family val="2"/>
      </rPr>
      <t>Meta</t>
    </r>
    <r>
      <rPr>
        <sz val="11"/>
        <color theme="1"/>
        <rFont val="Century Gothic"/>
        <family val="2"/>
      </rPr>
      <t>: 80% (Se cumple si el aprovechamiento está por debajo del 80%)</t>
    </r>
  </si>
  <si>
    <r>
      <rPr>
        <b/>
        <sz val="11"/>
        <color theme="1"/>
        <rFont val="Century Gothic"/>
        <family val="2"/>
      </rPr>
      <t>Promedio Anual:</t>
    </r>
    <r>
      <rPr>
        <sz val="11"/>
        <color theme="1"/>
        <rFont val="Century Gothic"/>
        <family val="2"/>
      </rPr>
      <t xml:space="preserve"> 74.0%</t>
    </r>
  </si>
  <si>
    <r>
      <rPr>
        <b/>
        <sz val="11"/>
        <color theme="1"/>
        <rFont val="Century Gothic"/>
        <family val="2"/>
      </rPr>
      <t>Meta:</t>
    </r>
    <r>
      <rPr>
        <sz val="11"/>
        <color theme="1"/>
        <rFont val="Century Gothic"/>
        <family val="2"/>
      </rPr>
      <t xml:space="preserve"> 79% (Se cumple si el aprovechamiento está por debajo del 79%)</t>
    </r>
  </si>
  <si>
    <r>
      <rPr>
        <b/>
        <sz val="11"/>
        <color theme="1"/>
        <rFont val="Century Gothic"/>
        <family val="2"/>
      </rPr>
      <t>Promedio Anual:</t>
    </r>
    <r>
      <rPr>
        <sz val="11"/>
        <color theme="1"/>
        <rFont val="Century Gothic"/>
        <family val="2"/>
      </rPr>
      <t xml:space="preserve"> 76.7%</t>
    </r>
  </si>
  <si>
    <r>
      <rPr>
        <b/>
        <sz val="11"/>
        <color theme="1"/>
        <rFont val="Century Gothic"/>
        <family val="2"/>
      </rPr>
      <t>Meta:</t>
    </r>
    <r>
      <rPr>
        <sz val="11"/>
        <color theme="1"/>
        <rFont val="Century Gothic"/>
        <family val="2"/>
      </rPr>
      <t xml:space="preserve"> 78% (Se cumple si el aprovechamiento está por debajo del 78%)</t>
    </r>
  </si>
  <si>
    <r>
      <rPr>
        <b/>
        <sz val="11"/>
        <color theme="1"/>
        <rFont val="Century Gothic"/>
        <family val="2"/>
      </rPr>
      <t>Promedio Anual</t>
    </r>
    <r>
      <rPr>
        <sz val="11"/>
        <color theme="1"/>
        <rFont val="Century Gothic"/>
        <family val="2"/>
      </rPr>
      <t>: 81.47%</t>
    </r>
  </si>
  <si>
    <r>
      <t xml:space="preserve">En 2023, </t>
    </r>
    <r>
      <rPr>
        <b/>
        <sz val="11"/>
        <color theme="1"/>
        <rFont val="Century Gothic"/>
        <family val="2"/>
      </rPr>
      <t>no se cumplió la meta</t>
    </r>
    <r>
      <rPr>
        <sz val="11"/>
        <color theme="1"/>
        <rFont val="Century Gothic"/>
        <family val="2"/>
      </rPr>
      <t>, ya que el promedio anual está por encima del 78%, lo que indica que el aprovechamiento de residuos fue más alto de lo esperado. En varios meses se superó el 78%, con diciembre alcanzando un valor extremadamente alto del 96.57%.</t>
    </r>
  </si>
  <si>
    <t xml:space="preserve">Caracterización Residuos </t>
  </si>
  <si>
    <t>Implementar mecanismos de control más precisos para que el aprovechamiento no exceda los niveles óptimos (80% en 2021, 79% en 2022, y 78% en 2023).
Desarrollar sistemas de alerta temprana que indiquen cuándo el aprovechamiento está superando los límites deseados para corregir el curso de acción.</t>
  </si>
  <si>
    <t>Revisar los procesos operativos en los meses con mayor aprovechamiento (como diciembre, con 96.57%) para identificar si se están desviando recursos hacia el tratamiento de residuos que no deben ser aprovechados.
Promover la correcta separación de los residuos desde los hogares y empresas para que los residuos que no son aprovechables se clasifiquen correctamente, evitando que entren en el sistema de aprovechamiento.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</si>
</sst>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"/>
    <numFmt numFmtId="166" formatCode="0.0%"/>
  </numFmts>
  <fonts count="10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8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8DB3E2"/>
        <bgColor rgb="FF8DB3E2"/>
      </patternFill>
    </fill>
    <fill>
      <patternFill patternType="solid">
        <fgColor rgb="FFD8D8D8"/>
        <bgColor rgb="FFD8D8D8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rgb="FFA5A5A5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91">
    <xf numFmtId="0" fontId="0" fillId="0" borderId="0" xfId="0"/>
    <xf numFmtId="164" fontId="3" fillId="0" borderId="5" xfId="2" applyNumberFormat="1" applyFont="1" applyBorder="1" applyAlignment="1">
      <alignment horizontal="left" vertical="center"/>
    </xf>
    <xf numFmtId="0" fontId="3" fillId="0" borderId="1" xfId="2" applyFont="1"/>
    <xf numFmtId="0" fontId="3" fillId="0" borderId="11" xfId="2" applyFont="1" applyBorder="1" applyAlignment="1">
      <alignment vertical="center"/>
    </xf>
    <xf numFmtId="9" fontId="3" fillId="2" borderId="11" xfId="2" applyNumberFormat="1" applyFont="1" applyFill="1" applyBorder="1" applyAlignment="1">
      <alignment horizontal="right" vertical="center"/>
    </xf>
    <xf numFmtId="9" fontId="3" fillId="0" borderId="12" xfId="2" applyNumberFormat="1" applyFont="1" applyBorder="1" applyAlignment="1">
      <alignment horizontal="left"/>
    </xf>
    <xf numFmtId="9" fontId="3" fillId="2" borderId="12" xfId="2" applyNumberFormat="1" applyFont="1" applyFill="1" applyBorder="1" applyAlignment="1">
      <alignment horizontal="left"/>
    </xf>
    <xf numFmtId="0" fontId="7" fillId="2" borderId="11" xfId="2" applyFont="1" applyFill="1" applyBorder="1" applyAlignment="1">
      <alignment horizontal="right" vertical="center"/>
    </xf>
    <xf numFmtId="3" fontId="7" fillId="2" borderId="12" xfId="2" applyNumberFormat="1" applyFont="1" applyFill="1" applyBorder="1" applyAlignment="1">
      <alignment horizontal="left" vertical="center"/>
    </xf>
    <xf numFmtId="0" fontId="6" fillId="0" borderId="5" xfId="2" applyFont="1" applyBorder="1" applyAlignment="1">
      <alignment horizontal="center" vertical="center" wrapText="1"/>
    </xf>
    <xf numFmtId="3" fontId="8" fillId="2" borderId="5" xfId="2" applyNumberFormat="1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166" fontId="8" fillId="0" borderId="5" xfId="2" applyNumberFormat="1" applyFont="1" applyBorder="1" applyAlignment="1">
      <alignment horizontal="center" vertical="center"/>
    </xf>
    <xf numFmtId="9" fontId="6" fillId="0" borderId="5" xfId="2" applyNumberFormat="1" applyFont="1" applyBorder="1" applyAlignment="1">
      <alignment horizontal="center" vertical="center"/>
    </xf>
    <xf numFmtId="0" fontId="3" fillId="0" borderId="13" xfId="2" applyFont="1" applyBorder="1" applyAlignment="1">
      <alignment vertical="center"/>
    </xf>
    <xf numFmtId="0" fontId="6" fillId="0" borderId="1" xfId="2" applyFont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3" borderId="16" xfId="2" applyFont="1" applyFill="1" applyBorder="1" applyAlignment="1">
      <alignment horizontal="center" vertical="center"/>
    </xf>
    <xf numFmtId="0" fontId="6" fillId="7" borderId="5" xfId="2" applyFont="1" applyFill="1" applyBorder="1" applyAlignment="1">
      <alignment horizontal="center" vertical="center"/>
    </xf>
    <xf numFmtId="0" fontId="6" fillId="7" borderId="15" xfId="2" applyFont="1" applyFill="1" applyBorder="1" applyAlignment="1">
      <alignment horizontal="center" vertical="center"/>
    </xf>
    <xf numFmtId="0" fontId="8" fillId="0" borderId="1" xfId="2" applyFont="1"/>
    <xf numFmtId="165" fontId="9" fillId="4" borderId="5" xfId="2" applyNumberFormat="1" applyFont="1" applyFill="1" applyBorder="1" applyAlignment="1">
      <alignment vertical="center"/>
    </xf>
    <xf numFmtId="3" fontId="9" fillId="5" borderId="5" xfId="2" applyNumberFormat="1" applyFont="1" applyFill="1" applyBorder="1" applyAlignment="1">
      <alignment vertical="center"/>
    </xf>
    <xf numFmtId="0" fontId="6" fillId="3" borderId="16" xfId="2" applyFont="1" applyFill="1" applyBorder="1" applyAlignment="1">
      <alignment horizontal="center" vertical="center"/>
    </xf>
    <xf numFmtId="0" fontId="4" fillId="0" borderId="16" xfId="2" applyFont="1" applyBorder="1"/>
    <xf numFmtId="0" fontId="7" fillId="0" borderId="11" xfId="2" applyFont="1" applyBorder="1" applyAlignment="1">
      <alignment horizontal="right" vertical="center"/>
    </xf>
    <xf numFmtId="0" fontId="4" fillId="0" borderId="12" xfId="2" applyFont="1" applyBorder="1"/>
    <xf numFmtId="0" fontId="3" fillId="0" borderId="11" xfId="2" applyFont="1" applyBorder="1" applyAlignment="1">
      <alignment horizontal="left" vertical="center"/>
    </xf>
    <xf numFmtId="0" fontId="3" fillId="10" borderId="11" xfId="2" applyFont="1" applyFill="1" applyBorder="1" applyAlignment="1">
      <alignment horizontal="left" vertical="center"/>
    </xf>
    <xf numFmtId="0" fontId="4" fillId="11" borderId="13" xfId="2" applyFont="1" applyFill="1" applyBorder="1"/>
    <xf numFmtId="0" fontId="4" fillId="11" borderId="12" xfId="2" applyFont="1" applyFill="1" applyBorder="1"/>
    <xf numFmtId="0" fontId="3" fillId="2" borderId="11" xfId="2" applyFont="1" applyFill="1" applyBorder="1" applyAlignment="1">
      <alignment horizontal="left" vertical="center" wrapText="1"/>
    </xf>
    <xf numFmtId="0" fontId="4" fillId="0" borderId="13" xfId="2" applyFont="1" applyBorder="1"/>
    <xf numFmtId="0" fontId="7" fillId="9" borderId="11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4" fillId="0" borderId="3" xfId="2" applyFont="1" applyBorder="1"/>
    <xf numFmtId="0" fontId="4" fillId="0" borderId="6" xfId="2" applyFont="1" applyBorder="1"/>
    <xf numFmtId="0" fontId="4" fillId="0" borderId="7" xfId="2" applyFont="1" applyBorder="1"/>
    <xf numFmtId="0" fontId="4" fillId="0" borderId="8" xfId="2" applyFont="1" applyBorder="1"/>
    <xf numFmtId="0" fontId="4" fillId="0" borderId="9" xfId="2" applyFont="1" applyBorder="1"/>
    <xf numFmtId="0" fontId="5" fillId="0" borderId="2" xfId="2" applyFont="1" applyBorder="1" applyAlignment="1">
      <alignment horizontal="center" vertical="center" wrapText="1"/>
    </xf>
    <xf numFmtId="0" fontId="4" fillId="0" borderId="4" xfId="2" applyFont="1" applyBorder="1"/>
    <xf numFmtId="0" fontId="3" fillId="0" borderId="1" xfId="2" applyFont="1"/>
    <xf numFmtId="0" fontId="4" fillId="0" borderId="10" xfId="2" applyFont="1" applyBorder="1"/>
    <xf numFmtId="0" fontId="3" fillId="0" borderId="1" xfId="2" applyFont="1" applyAlignment="1">
      <alignment horizontal="center"/>
    </xf>
    <xf numFmtId="0" fontId="7" fillId="3" borderId="11" xfId="2" applyFont="1" applyFill="1" applyBorder="1" applyAlignment="1">
      <alignment horizontal="center" vertical="center"/>
    </xf>
    <xf numFmtId="0" fontId="3" fillId="0" borderId="11" xfId="2" applyFont="1" applyBorder="1" applyAlignment="1">
      <alignment horizontal="left" vertical="center" wrapText="1"/>
    </xf>
    <xf numFmtId="0" fontId="3" fillId="0" borderId="13" xfId="2" applyFont="1" applyBorder="1" applyAlignment="1">
      <alignment horizontal="left" vertical="center" wrapText="1"/>
    </xf>
    <xf numFmtId="0" fontId="3" fillId="0" borderId="14" xfId="2" applyFont="1" applyBorder="1" applyAlignment="1">
      <alignment horizontal="center" vertical="center" wrapText="1"/>
    </xf>
    <xf numFmtId="0" fontId="4" fillId="0" borderId="15" xfId="2" applyFont="1" applyBorder="1"/>
    <xf numFmtId="3" fontId="3" fillId="2" borderId="2" xfId="2" applyNumberFormat="1" applyFont="1" applyFill="1" applyBorder="1" applyAlignment="1">
      <alignment horizontal="left" vertical="center"/>
    </xf>
    <xf numFmtId="0" fontId="4" fillId="0" borderId="4" xfId="2" applyFont="1" applyBorder="1" applyAlignment="1">
      <alignment horizontal="left"/>
    </xf>
    <xf numFmtId="0" fontId="4" fillId="0" borderId="3" xfId="2" applyFont="1" applyBorder="1" applyAlignment="1">
      <alignment horizontal="left"/>
    </xf>
    <xf numFmtId="0" fontId="4" fillId="0" borderId="8" xfId="2" applyFont="1" applyBorder="1" applyAlignment="1">
      <alignment horizontal="left"/>
    </xf>
    <xf numFmtId="0" fontId="4" fillId="0" borderId="10" xfId="2" applyFont="1" applyBorder="1" applyAlignment="1">
      <alignment horizontal="left"/>
    </xf>
    <xf numFmtId="0" fontId="4" fillId="0" borderId="9" xfId="2" applyFont="1" applyBorder="1" applyAlignment="1">
      <alignment horizontal="left"/>
    </xf>
    <xf numFmtId="0" fontId="7" fillId="0" borderId="2" xfId="2" applyFont="1" applyBorder="1" applyAlignment="1">
      <alignment horizontal="right" vertical="center" wrapText="1"/>
    </xf>
    <xf numFmtId="0" fontId="3" fillId="0" borderId="11" xfId="2" applyFont="1" applyBorder="1" applyAlignment="1">
      <alignment vertical="center"/>
    </xf>
    <xf numFmtId="0" fontId="3" fillId="0" borderId="11" xfId="2" applyFont="1" applyBorder="1" applyAlignment="1">
      <alignment horizontal="center" vertical="center"/>
    </xf>
    <xf numFmtId="0" fontId="3" fillId="0" borderId="13" xfId="2" applyFont="1" applyBorder="1" applyAlignment="1">
      <alignment horizontal="left" vertical="center"/>
    </xf>
    <xf numFmtId="0" fontId="3" fillId="0" borderId="13" xfId="2" applyFont="1" applyBorder="1" applyAlignment="1">
      <alignment horizontal="center"/>
    </xf>
    <xf numFmtId="0" fontId="3" fillId="0" borderId="8" xfId="2" applyFont="1" applyBorder="1"/>
    <xf numFmtId="0" fontId="7" fillId="3" borderId="2" xfId="2" applyFont="1" applyFill="1" applyBorder="1" applyAlignment="1">
      <alignment horizontal="center" vertical="center"/>
    </xf>
    <xf numFmtId="0" fontId="3" fillId="0" borderId="16" xfId="2" applyFont="1" applyBorder="1" applyAlignment="1">
      <alignment horizontal="center"/>
    </xf>
    <xf numFmtId="0" fontId="3" fillId="0" borderId="16" xfId="2" applyFont="1" applyBorder="1" applyAlignment="1">
      <alignment horizontal="left"/>
    </xf>
    <xf numFmtId="0" fontId="3" fillId="0" borderId="16" xfId="2" applyFont="1" applyBorder="1" applyAlignment="1">
      <alignment horizontal="justify" vertical="center" wrapText="1"/>
    </xf>
    <xf numFmtId="0" fontId="4" fillId="0" borderId="16" xfId="2" applyFont="1" applyBorder="1" applyAlignment="1">
      <alignment horizontal="justify" vertical="center"/>
    </xf>
    <xf numFmtId="0" fontId="3" fillId="0" borderId="6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/>
    </xf>
    <xf numFmtId="0" fontId="3" fillId="0" borderId="16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justify" vertical="center" wrapText="1"/>
    </xf>
    <xf numFmtId="0" fontId="3" fillId="0" borderId="17" xfId="2" applyFont="1" applyBorder="1" applyAlignment="1">
      <alignment horizontal="justify" vertical="center" wrapText="1"/>
    </xf>
    <xf numFmtId="0" fontId="3" fillId="0" borderId="21" xfId="2" applyFont="1" applyBorder="1" applyAlignment="1">
      <alignment horizontal="justify" vertical="center" wrapText="1"/>
    </xf>
    <xf numFmtId="0" fontId="3" fillId="0" borderId="22" xfId="2" applyFont="1" applyBorder="1" applyAlignment="1">
      <alignment horizontal="justify" vertical="center" wrapText="1"/>
    </xf>
    <xf numFmtId="0" fontId="3" fillId="0" borderId="1" xfId="2" applyFont="1" applyAlignment="1">
      <alignment horizontal="justify" vertical="center" wrapText="1"/>
    </xf>
    <xf numFmtId="0" fontId="3" fillId="0" borderId="23" xfId="2" applyFont="1" applyBorder="1" applyAlignment="1">
      <alignment horizontal="justify" vertical="center" wrapText="1"/>
    </xf>
    <xf numFmtId="0" fontId="3" fillId="0" borderId="24" xfId="2" applyFont="1" applyBorder="1" applyAlignment="1">
      <alignment horizontal="justify" vertical="center" wrapText="1"/>
    </xf>
    <xf numFmtId="0" fontId="3" fillId="0" borderId="25" xfId="2" applyFont="1" applyBorder="1" applyAlignment="1">
      <alignment horizontal="justify" vertical="center" wrapText="1"/>
    </xf>
    <xf numFmtId="0" fontId="3" fillId="0" borderId="26" xfId="2" applyFont="1" applyBorder="1" applyAlignment="1">
      <alignment horizontal="justify" vertical="center" wrapText="1"/>
    </xf>
    <xf numFmtId="0" fontId="3" fillId="0" borderId="20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7" fillId="6" borderId="11" xfId="2" applyFont="1" applyFill="1" applyBorder="1" applyAlignment="1">
      <alignment horizontal="center" vertical="center"/>
    </xf>
    <xf numFmtId="0" fontId="7" fillId="8" borderId="11" xfId="2" applyFont="1" applyFill="1" applyBorder="1" applyAlignment="1">
      <alignment horizontal="center" vertical="center"/>
    </xf>
    <xf numFmtId="0" fontId="3" fillId="0" borderId="16" xfId="2" applyFont="1" applyBorder="1" applyAlignment="1">
      <alignment horizontal="left" vertical="center" wrapText="1"/>
    </xf>
    <xf numFmtId="0" fontId="4" fillId="0" borderId="16" xfId="2" applyFont="1" applyBorder="1" applyAlignment="1">
      <alignment horizontal="left"/>
    </xf>
    <xf numFmtId="0" fontId="3" fillId="0" borderId="16" xfId="2" applyFont="1" applyBorder="1" applyAlignment="1">
      <alignment horizontal="center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4">
    <dxf>
      <fill>
        <patternFill patternType="solid">
          <fgColor rgb="FF66FF66"/>
          <bgColor rgb="FF66FF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APROVECHAMIENTO INSERVIBLES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Aprovechamiento Inse.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'APRO. RES. INSERVIBLE'!$B$47:$M$47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'APRO. RES. INSERVIBLE'!$B$50:$M$50</c:f>
              <c:numCache>
                <c:formatCode>0.0%</c:formatCode>
                <c:ptCount val="12"/>
                <c:pt idx="0">
                  <c:v>0.96047886063286469</c:v>
                </c:pt>
                <c:pt idx="1">
                  <c:v>0.48551382268827453</c:v>
                </c:pt>
                <c:pt idx="2">
                  <c:v>0.46918743813551694</c:v>
                </c:pt>
                <c:pt idx="3">
                  <c:v>0.44879760730234686</c:v>
                </c:pt>
                <c:pt idx="4">
                  <c:v>0.52417386426086743</c:v>
                </c:pt>
                <c:pt idx="5">
                  <c:v>0.53248794801928312</c:v>
                </c:pt>
                <c:pt idx="6">
                  <c:v>0.55677796337896568</c:v>
                </c:pt>
                <c:pt idx="7">
                  <c:v>0.60048236547014977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C-42DD-84DC-CDB55A237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254208"/>
        <c:axId val="39825499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'APRO. RES. INSERVIBLE'!$B$47:$M$47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'APRO. RES. INSERVIBLE'!$B$51:$M$51</c:f>
              <c:numCache>
                <c:formatCode>0%</c:formatCode>
                <c:ptCount val="12"/>
                <c:pt idx="0">
                  <c:v>0.76</c:v>
                </c:pt>
                <c:pt idx="1">
                  <c:v>0.76</c:v>
                </c:pt>
                <c:pt idx="2">
                  <c:v>0.76</c:v>
                </c:pt>
                <c:pt idx="3">
                  <c:v>0.76</c:v>
                </c:pt>
                <c:pt idx="4">
                  <c:v>0.76</c:v>
                </c:pt>
                <c:pt idx="5">
                  <c:v>0.76</c:v>
                </c:pt>
                <c:pt idx="6">
                  <c:v>0.76</c:v>
                </c:pt>
                <c:pt idx="7">
                  <c:v>0.76</c:v>
                </c:pt>
                <c:pt idx="8">
                  <c:v>0.76</c:v>
                </c:pt>
                <c:pt idx="9">
                  <c:v>0.76</c:v>
                </c:pt>
                <c:pt idx="10">
                  <c:v>0.76</c:v>
                </c:pt>
                <c:pt idx="11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8C-42DD-84DC-CDB55A237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254208"/>
        <c:axId val="398254992"/>
      </c:lineChart>
      <c:catAx>
        <c:axId val="398254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8254992"/>
        <c:crosses val="autoZero"/>
        <c:auto val="1"/>
        <c:lblAlgn val="ctr"/>
        <c:lblOffset val="100"/>
        <c:noMultiLvlLbl val="1"/>
      </c:catAx>
      <c:valAx>
        <c:axId val="3982549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crossAx val="39825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SEGUIMIENTO ANUAL 21-22-23-24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4"/>
              <c:pt idx="0">
                <c:v>2021</c:v>
              </c:pt>
              <c:pt idx="1">
                <c:v>2022</c:v>
              </c:pt>
              <c:pt idx="2">
                <c:v>2023</c:v>
              </c:pt>
              <c:pt idx="3">
                <c:v>2024</c:v>
              </c:pt>
            </c:numLit>
          </c:cat>
          <c:val>
            <c:numRef>
              <c:f>('APRO. RES. INSERVIBLE'!$N$29,'APRO. RES. INSERVIBLE'!$N$36,'APRO. RES. INSERVIBLE'!$N$43,'APRO. RES. INSERVIBLE'!$N$50)</c:f>
              <c:numCache>
                <c:formatCode>0.0%</c:formatCode>
                <c:ptCount val="4"/>
                <c:pt idx="0">
                  <c:v>0.74045633421313151</c:v>
                </c:pt>
                <c:pt idx="1">
                  <c:v>0.76672339828621172</c:v>
                </c:pt>
                <c:pt idx="2">
                  <c:v>0.81466351027609107</c:v>
                </c:pt>
                <c:pt idx="3">
                  <c:v>0.57478122193656556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5-449B-A2AD-3BC6433E1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553080"/>
        <c:axId val="602549944"/>
      </c:lineChart>
      <c:catAx>
        <c:axId val="602553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2549944"/>
        <c:crosses val="autoZero"/>
        <c:auto val="1"/>
        <c:lblAlgn val="ctr"/>
        <c:lblOffset val="100"/>
        <c:noMultiLvlLbl val="0"/>
      </c:catAx>
      <c:valAx>
        <c:axId val="602549944"/>
        <c:scaling>
          <c:orientation val="minMax"/>
          <c:min val="0.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602553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52</xdr:row>
      <xdr:rowOff>114300</xdr:rowOff>
    </xdr:from>
    <xdr:ext cx="6953250" cy="4171950"/>
    <xdr:graphicFrame macro="">
      <xdr:nvGraphicFramePr>
        <xdr:cNvPr id="2" name="Chart 18" title="Gráfico">
          <a:extLst>
            <a:ext uri="{FF2B5EF4-FFF2-40B4-BE49-F238E27FC236}">
              <a16:creationId xmlns:a16="http://schemas.microsoft.com/office/drawing/2014/main" id="{396A0A8F-F5DB-49C7-A9E6-CDC9B1461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666750</xdr:colOff>
      <xdr:row>0</xdr:row>
      <xdr:rowOff>57150</xdr:rowOff>
    </xdr:from>
    <xdr:ext cx="1076325" cy="647700"/>
    <xdr:pic>
      <xdr:nvPicPr>
        <xdr:cNvPr id="4" name="image8.jpg">
          <a:extLst>
            <a:ext uri="{FF2B5EF4-FFF2-40B4-BE49-F238E27FC236}">
              <a16:creationId xmlns:a16="http://schemas.microsoft.com/office/drawing/2014/main" id="{EF2A32E6-26CA-4D44-A0EF-CBC461CE3B0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2950" y="152400"/>
          <a:ext cx="1076325" cy="647700"/>
        </a:xfrm>
        <a:prstGeom prst="rect">
          <a:avLst/>
        </a:prstGeom>
        <a:noFill/>
      </xdr:spPr>
    </xdr:pic>
    <xdr:clientData fLocksWithSheet="0"/>
  </xdr:oneCellAnchor>
  <xdr:twoCellAnchor>
    <xdr:from>
      <xdr:col>8</xdr:col>
      <xdr:colOff>195262</xdr:colOff>
      <xdr:row>52</xdr:row>
      <xdr:rowOff>123825</xdr:rowOff>
    </xdr:from>
    <xdr:to>
      <xdr:col>13</xdr:col>
      <xdr:colOff>1343025</xdr:colOff>
      <xdr:row>52</xdr:row>
      <xdr:rowOff>4257675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08FD96C-8EC8-1D98-B858-037BDA111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304800</xdr:colOff>
          <xdr:row>72</xdr:row>
          <xdr:rowOff>28575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N71"/>
  <sheetViews>
    <sheetView tabSelected="1" zoomScale="89" zoomScaleNormal="89" workbookViewId="0">
      <selection activeCell="I73" sqref="I73"/>
    </sheetView>
  </sheetViews>
  <sheetFormatPr baseColWidth="10" defaultColWidth="12.625" defaultRowHeight="15" customHeight="1" x14ac:dyDescent="0.3"/>
  <cols>
    <col min="1" max="1" width="19.875" style="2" customWidth="1"/>
    <col min="2" max="13" width="10.625" style="2" customWidth="1"/>
    <col min="14" max="14" width="19.5" style="2" customWidth="1"/>
    <col min="15" max="16384" width="12.625" style="2"/>
  </cols>
  <sheetData>
    <row r="1" spans="1:14" ht="15.75" customHeight="1" x14ac:dyDescent="0.3">
      <c r="A1" s="36"/>
      <c r="B1" s="37"/>
      <c r="C1" s="42" t="s">
        <v>3</v>
      </c>
      <c r="D1" s="43"/>
      <c r="E1" s="43"/>
      <c r="F1" s="43"/>
      <c r="G1" s="43"/>
      <c r="H1" s="43"/>
      <c r="I1" s="43"/>
      <c r="J1" s="43"/>
      <c r="K1" s="43"/>
      <c r="L1" s="43"/>
      <c r="M1" s="37"/>
      <c r="N1" s="1" t="s">
        <v>4</v>
      </c>
    </row>
    <row r="2" spans="1:14" ht="20.25" customHeight="1" x14ac:dyDescent="0.3">
      <c r="A2" s="38"/>
      <c r="B2" s="39"/>
      <c r="C2" s="38"/>
      <c r="D2" s="44"/>
      <c r="E2" s="44"/>
      <c r="F2" s="44"/>
      <c r="G2" s="44"/>
      <c r="H2" s="44"/>
      <c r="I2" s="44"/>
      <c r="J2" s="44"/>
      <c r="K2" s="44"/>
      <c r="L2" s="44"/>
      <c r="M2" s="39"/>
      <c r="N2" s="1" t="s">
        <v>5</v>
      </c>
    </row>
    <row r="3" spans="1:14" ht="21.75" customHeight="1" x14ac:dyDescent="0.3">
      <c r="A3" s="40"/>
      <c r="B3" s="41"/>
      <c r="C3" s="40"/>
      <c r="D3" s="45"/>
      <c r="E3" s="45"/>
      <c r="F3" s="45"/>
      <c r="G3" s="45"/>
      <c r="H3" s="45"/>
      <c r="I3" s="45"/>
      <c r="J3" s="45"/>
      <c r="K3" s="45"/>
      <c r="L3" s="45"/>
      <c r="M3" s="41"/>
      <c r="N3" s="1" t="s">
        <v>6</v>
      </c>
    </row>
    <row r="4" spans="1:14" ht="3.75" customHeight="1" x14ac:dyDescent="0.3">
      <c r="A4" s="46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ht="33" customHeight="1" x14ac:dyDescent="0.3">
      <c r="A5" s="47" t="s">
        <v>7</v>
      </c>
      <c r="B5" s="28"/>
      <c r="C5" s="48" t="s">
        <v>78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4.5" customHeight="1" x14ac:dyDescent="0.3">
      <c r="A6" s="46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ht="21.75" customHeight="1" x14ac:dyDescent="0.3">
      <c r="A7" s="47" t="s">
        <v>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28"/>
    </row>
    <row r="8" spans="1:14" ht="16.5" x14ac:dyDescent="0.3">
      <c r="A8" s="27" t="s">
        <v>9</v>
      </c>
      <c r="B8" s="28"/>
      <c r="C8" s="29" t="s"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28"/>
    </row>
    <row r="9" spans="1:14" ht="16.5" x14ac:dyDescent="0.3">
      <c r="A9" s="27" t="s">
        <v>11</v>
      </c>
      <c r="B9" s="28"/>
      <c r="C9" s="59" t="s">
        <v>12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28"/>
    </row>
    <row r="10" spans="1:14" ht="16.5" x14ac:dyDescent="0.3">
      <c r="A10" s="27" t="s">
        <v>13</v>
      </c>
      <c r="B10" s="28"/>
      <c r="C10" s="60" t="s">
        <v>14</v>
      </c>
      <c r="D10" s="28"/>
      <c r="E10" s="3" t="s">
        <v>15</v>
      </c>
      <c r="F10" s="14"/>
      <c r="G10" s="60" t="s">
        <v>16</v>
      </c>
      <c r="H10" s="28"/>
      <c r="I10" s="61" t="s">
        <v>17</v>
      </c>
      <c r="J10" s="34"/>
      <c r="K10" s="34"/>
      <c r="L10" s="34"/>
      <c r="M10" s="34"/>
      <c r="N10" s="28"/>
    </row>
    <row r="11" spans="1:14" ht="20.25" customHeight="1" x14ac:dyDescent="0.3">
      <c r="A11" s="27" t="s">
        <v>18</v>
      </c>
      <c r="B11" s="28"/>
      <c r="C11" s="59" t="s">
        <v>19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28"/>
    </row>
    <row r="12" spans="1:14" ht="16.5" x14ac:dyDescent="0.3">
      <c r="A12" s="58" t="s">
        <v>20</v>
      </c>
      <c r="B12" s="37"/>
      <c r="C12" s="4" t="s">
        <v>21</v>
      </c>
      <c r="D12" s="5">
        <v>0.8</v>
      </c>
      <c r="E12" s="23" t="s">
        <v>1</v>
      </c>
      <c r="F12" s="50" t="s">
        <v>0</v>
      </c>
      <c r="G12" s="52" t="s">
        <v>74</v>
      </c>
      <c r="H12" s="53"/>
      <c r="I12" s="53"/>
      <c r="J12" s="53"/>
      <c r="K12" s="53"/>
      <c r="L12" s="53"/>
      <c r="M12" s="53"/>
      <c r="N12" s="54"/>
    </row>
    <row r="13" spans="1:14" ht="16.5" x14ac:dyDescent="0.3">
      <c r="A13" s="40"/>
      <c r="B13" s="41"/>
      <c r="C13" s="4" t="s">
        <v>22</v>
      </c>
      <c r="D13" s="5">
        <f>D12-1%</f>
        <v>0.79</v>
      </c>
      <c r="E13" s="24" t="s">
        <v>23</v>
      </c>
      <c r="F13" s="51"/>
      <c r="G13" s="55"/>
      <c r="H13" s="56"/>
      <c r="I13" s="56"/>
      <c r="J13" s="56"/>
      <c r="K13" s="56"/>
      <c r="L13" s="56"/>
      <c r="M13" s="56"/>
      <c r="N13" s="57"/>
    </row>
    <row r="14" spans="1:14" ht="16.5" x14ac:dyDescent="0.3">
      <c r="A14" s="58" t="s">
        <v>24</v>
      </c>
      <c r="B14" s="37"/>
      <c r="C14" s="4" t="s">
        <v>21</v>
      </c>
      <c r="D14" s="5">
        <v>0.79</v>
      </c>
      <c r="E14" s="23" t="s">
        <v>1</v>
      </c>
      <c r="F14" s="50" t="s">
        <v>0</v>
      </c>
      <c r="G14" s="52" t="s">
        <v>75</v>
      </c>
      <c r="H14" s="53"/>
      <c r="I14" s="53"/>
      <c r="J14" s="53"/>
      <c r="K14" s="53"/>
      <c r="L14" s="53"/>
      <c r="M14" s="53"/>
      <c r="N14" s="54"/>
    </row>
    <row r="15" spans="1:14" ht="16.5" x14ac:dyDescent="0.3">
      <c r="A15" s="40"/>
      <c r="B15" s="41"/>
      <c r="C15" s="4" t="s">
        <v>22</v>
      </c>
      <c r="D15" s="5">
        <f>D14-1%</f>
        <v>0.78</v>
      </c>
      <c r="E15" s="24" t="s">
        <v>23</v>
      </c>
      <c r="F15" s="51"/>
      <c r="G15" s="55"/>
      <c r="H15" s="56"/>
      <c r="I15" s="56"/>
      <c r="J15" s="56"/>
      <c r="K15" s="56"/>
      <c r="L15" s="56"/>
      <c r="M15" s="56"/>
      <c r="N15" s="57"/>
    </row>
    <row r="16" spans="1:14" ht="16.5" x14ac:dyDescent="0.3">
      <c r="A16" s="58" t="s">
        <v>25</v>
      </c>
      <c r="B16" s="37"/>
      <c r="C16" s="4" t="s">
        <v>21</v>
      </c>
      <c r="D16" s="5">
        <v>0.78</v>
      </c>
      <c r="E16" s="23" t="s">
        <v>1</v>
      </c>
      <c r="F16" s="50" t="s">
        <v>0</v>
      </c>
      <c r="G16" s="52" t="s">
        <v>76</v>
      </c>
      <c r="H16" s="53"/>
      <c r="I16" s="53"/>
      <c r="J16" s="53"/>
      <c r="K16" s="53"/>
      <c r="L16" s="53"/>
      <c r="M16" s="53"/>
      <c r="N16" s="54"/>
    </row>
    <row r="17" spans="1:14" ht="16.5" x14ac:dyDescent="0.3">
      <c r="A17" s="40"/>
      <c r="B17" s="41"/>
      <c r="C17" s="4" t="s">
        <v>22</v>
      </c>
      <c r="D17" s="5">
        <f>D16-1%</f>
        <v>0.77</v>
      </c>
      <c r="E17" s="24" t="s">
        <v>23</v>
      </c>
      <c r="F17" s="51"/>
      <c r="G17" s="55"/>
      <c r="H17" s="56"/>
      <c r="I17" s="56"/>
      <c r="J17" s="56"/>
      <c r="K17" s="56"/>
      <c r="L17" s="56"/>
      <c r="M17" s="56"/>
      <c r="N17" s="57"/>
    </row>
    <row r="18" spans="1:14" ht="16.5" x14ac:dyDescent="0.3">
      <c r="A18" s="58" t="s">
        <v>26</v>
      </c>
      <c r="B18" s="37"/>
      <c r="C18" s="4" t="s">
        <v>21</v>
      </c>
      <c r="D18" s="6">
        <v>0.76</v>
      </c>
      <c r="E18" s="23" t="s">
        <v>1</v>
      </c>
      <c r="F18" s="50" t="s">
        <v>0</v>
      </c>
      <c r="G18" s="52" t="s">
        <v>77</v>
      </c>
      <c r="H18" s="53"/>
      <c r="I18" s="53"/>
      <c r="J18" s="53"/>
      <c r="K18" s="53"/>
      <c r="L18" s="53"/>
      <c r="M18" s="53"/>
      <c r="N18" s="54"/>
    </row>
    <row r="19" spans="1:14" ht="16.5" x14ac:dyDescent="0.3">
      <c r="A19" s="40"/>
      <c r="B19" s="41"/>
      <c r="C19" s="4" t="s">
        <v>22</v>
      </c>
      <c r="D19" s="5">
        <f>D18-1%</f>
        <v>0.75</v>
      </c>
      <c r="E19" s="24" t="s">
        <v>23</v>
      </c>
      <c r="F19" s="51"/>
      <c r="G19" s="55"/>
      <c r="H19" s="56"/>
      <c r="I19" s="56"/>
      <c r="J19" s="56"/>
      <c r="K19" s="56"/>
      <c r="L19" s="56"/>
      <c r="M19" s="56"/>
      <c r="N19" s="57"/>
    </row>
    <row r="20" spans="1:14" ht="16.5" x14ac:dyDescent="0.3">
      <c r="A20" s="27" t="s">
        <v>27</v>
      </c>
      <c r="B20" s="28"/>
      <c r="C20" s="30" t="s">
        <v>86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1:14" ht="16.5" x14ac:dyDescent="0.3">
      <c r="A21" s="27" t="s">
        <v>28</v>
      </c>
      <c r="B21" s="28"/>
      <c r="C21" s="33" t="s">
        <v>29</v>
      </c>
      <c r="D21" s="34"/>
      <c r="E21" s="34"/>
      <c r="F21" s="34"/>
      <c r="G21" s="34"/>
      <c r="H21" s="34"/>
      <c r="I21" s="34"/>
      <c r="J21" s="34"/>
      <c r="K21" s="34"/>
      <c r="L21" s="28"/>
      <c r="M21" s="7" t="s">
        <v>30</v>
      </c>
      <c r="N21" s="8">
        <v>100</v>
      </c>
    </row>
    <row r="22" spans="1:14" ht="16.5" x14ac:dyDescent="0.3">
      <c r="A22" s="27" t="s">
        <v>31</v>
      </c>
      <c r="B22" s="28"/>
      <c r="C22" s="29" t="s">
        <v>32</v>
      </c>
      <c r="D22" s="34"/>
      <c r="E22" s="34"/>
      <c r="F22" s="28"/>
      <c r="G22" s="27" t="s">
        <v>33</v>
      </c>
      <c r="H22" s="28"/>
      <c r="I22" s="29" t="s">
        <v>34</v>
      </c>
      <c r="J22" s="34"/>
      <c r="K22" s="34"/>
      <c r="L22" s="34"/>
      <c r="M22" s="34"/>
      <c r="N22" s="28"/>
    </row>
    <row r="23" spans="1:14" ht="16.5" x14ac:dyDescent="0.3">
      <c r="A23" s="27" t="s">
        <v>35</v>
      </c>
      <c r="B23" s="28"/>
      <c r="C23" s="29" t="s">
        <v>36</v>
      </c>
      <c r="D23" s="34"/>
      <c r="E23" s="34"/>
      <c r="F23" s="28"/>
      <c r="G23" s="27" t="s">
        <v>37</v>
      </c>
      <c r="H23" s="28"/>
      <c r="I23" s="29" t="s">
        <v>38</v>
      </c>
      <c r="J23" s="28"/>
      <c r="K23" s="27" t="s">
        <v>39</v>
      </c>
      <c r="L23" s="28"/>
      <c r="M23" s="29" t="s">
        <v>40</v>
      </c>
      <c r="N23" s="28"/>
    </row>
    <row r="24" spans="1:14" ht="5.0999999999999996" customHeight="1" x14ac:dyDescent="0.3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spans="1:14" ht="16.5" customHeight="1" x14ac:dyDescent="0.3">
      <c r="A25" s="86" t="s">
        <v>41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28"/>
    </row>
    <row r="26" spans="1:14" s="22" customFormat="1" ht="16.5" customHeight="1" x14ac:dyDescent="0.25">
      <c r="A26" s="20" t="s">
        <v>42</v>
      </c>
      <c r="B26" s="21" t="s">
        <v>43</v>
      </c>
      <c r="C26" s="21" t="s">
        <v>44</v>
      </c>
      <c r="D26" s="21" t="s">
        <v>45</v>
      </c>
      <c r="E26" s="21" t="s">
        <v>46</v>
      </c>
      <c r="F26" s="21" t="s">
        <v>47</v>
      </c>
      <c r="G26" s="21" t="s">
        <v>48</v>
      </c>
      <c r="H26" s="21" t="s">
        <v>49</v>
      </c>
      <c r="I26" s="21" t="s">
        <v>50</v>
      </c>
      <c r="J26" s="21" t="s">
        <v>51</v>
      </c>
      <c r="K26" s="21" t="s">
        <v>52</v>
      </c>
      <c r="L26" s="21" t="s">
        <v>53</v>
      </c>
      <c r="M26" s="21" t="s">
        <v>54</v>
      </c>
      <c r="N26" s="21" t="s">
        <v>55</v>
      </c>
    </row>
    <row r="27" spans="1:14" ht="16.5" x14ac:dyDescent="0.3">
      <c r="A27" s="9" t="s">
        <v>56</v>
      </c>
      <c r="B27" s="10">
        <v>1065437</v>
      </c>
      <c r="C27" s="10">
        <v>1001869</v>
      </c>
      <c r="D27" s="10">
        <v>1156274</v>
      </c>
      <c r="E27" s="10">
        <v>1069211</v>
      </c>
      <c r="F27" s="10">
        <v>1028420</v>
      </c>
      <c r="G27" s="10">
        <v>1160747</v>
      </c>
      <c r="H27" s="10">
        <v>1167325</v>
      </c>
      <c r="I27" s="10">
        <v>1033114</v>
      </c>
      <c r="J27" s="10">
        <v>1159197</v>
      </c>
      <c r="K27" s="10">
        <v>1068468</v>
      </c>
      <c r="L27" s="10">
        <v>949852</v>
      </c>
      <c r="M27" s="10">
        <v>1007905</v>
      </c>
      <c r="N27" s="10">
        <f t="shared" ref="N27:N28" si="0">AVERAGE(B27:M27)</f>
        <v>1072318.25</v>
      </c>
    </row>
    <row r="28" spans="1:14" ht="16.5" x14ac:dyDescent="0.3">
      <c r="A28" s="9" t="s">
        <v>57</v>
      </c>
      <c r="B28" s="10">
        <v>1441242</v>
      </c>
      <c r="C28" s="10">
        <v>1367190</v>
      </c>
      <c r="D28" s="10">
        <v>1547350</v>
      </c>
      <c r="E28" s="10">
        <v>1462849</v>
      </c>
      <c r="F28" s="10">
        <v>1400558</v>
      </c>
      <c r="G28" s="10">
        <v>1523303</v>
      </c>
      <c r="H28" s="10">
        <v>1548237</v>
      </c>
      <c r="I28" s="10">
        <v>1374772</v>
      </c>
      <c r="J28" s="10">
        <v>1486579</v>
      </c>
      <c r="K28" s="10">
        <v>1462687</v>
      </c>
      <c r="L28" s="10">
        <v>1372846</v>
      </c>
      <c r="M28" s="10">
        <v>1390615</v>
      </c>
      <c r="N28" s="10">
        <f t="shared" si="0"/>
        <v>1448185.6666666667</v>
      </c>
    </row>
    <row r="29" spans="1:14" ht="16.5" customHeight="1" x14ac:dyDescent="0.3">
      <c r="A29" s="11" t="s">
        <v>58</v>
      </c>
      <c r="B29" s="12">
        <f t="shared" ref="B29:N29" si="1">(B27/B28)*100%</f>
        <v>0.73924920311786635</v>
      </c>
      <c r="C29" s="12">
        <f t="shared" si="1"/>
        <v>0.73279427146190357</v>
      </c>
      <c r="D29" s="12">
        <f t="shared" si="1"/>
        <v>0.74726080072381817</v>
      </c>
      <c r="E29" s="12">
        <f t="shared" si="1"/>
        <v>0.73091002557338458</v>
      </c>
      <c r="F29" s="12">
        <f t="shared" si="1"/>
        <v>0.73429304605735712</v>
      </c>
      <c r="G29" s="12">
        <f t="shared" si="1"/>
        <v>0.76199351015523509</v>
      </c>
      <c r="H29" s="12">
        <f t="shared" si="1"/>
        <v>0.75397048384711129</v>
      </c>
      <c r="I29" s="12">
        <f t="shared" si="1"/>
        <v>0.75148024545160941</v>
      </c>
      <c r="J29" s="12">
        <f t="shared" si="1"/>
        <v>0.77977490600903143</v>
      </c>
      <c r="K29" s="12">
        <f t="shared" si="1"/>
        <v>0.73048300832645674</v>
      </c>
      <c r="L29" s="12">
        <f t="shared" si="1"/>
        <v>0.69188532435539019</v>
      </c>
      <c r="M29" s="12">
        <f t="shared" si="1"/>
        <v>0.72479082995652999</v>
      </c>
      <c r="N29" s="12">
        <f t="shared" si="1"/>
        <v>0.74045633421313151</v>
      </c>
    </row>
    <row r="30" spans="1:14" ht="16.5" customHeight="1" x14ac:dyDescent="0.3">
      <c r="A30" s="11" t="s">
        <v>59</v>
      </c>
      <c r="B30" s="13">
        <f t="shared" ref="B30:N30" si="2">$D$12</f>
        <v>0.8</v>
      </c>
      <c r="C30" s="13">
        <f t="shared" si="2"/>
        <v>0.8</v>
      </c>
      <c r="D30" s="13">
        <f t="shared" si="2"/>
        <v>0.8</v>
      </c>
      <c r="E30" s="13">
        <f t="shared" si="2"/>
        <v>0.8</v>
      </c>
      <c r="F30" s="13">
        <f t="shared" si="2"/>
        <v>0.8</v>
      </c>
      <c r="G30" s="13">
        <f t="shared" si="2"/>
        <v>0.8</v>
      </c>
      <c r="H30" s="13">
        <f t="shared" si="2"/>
        <v>0.8</v>
      </c>
      <c r="I30" s="13">
        <f t="shared" si="2"/>
        <v>0.8</v>
      </c>
      <c r="J30" s="13">
        <f t="shared" si="2"/>
        <v>0.8</v>
      </c>
      <c r="K30" s="13">
        <f t="shared" si="2"/>
        <v>0.8</v>
      </c>
      <c r="L30" s="13">
        <f t="shared" si="2"/>
        <v>0.8</v>
      </c>
      <c r="M30" s="13">
        <f t="shared" si="2"/>
        <v>0.8</v>
      </c>
      <c r="N30" s="13">
        <f t="shared" si="2"/>
        <v>0.8</v>
      </c>
    </row>
    <row r="31" spans="1:14" ht="5.0999999999999996" customHeight="1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16.5" customHeight="1" x14ac:dyDescent="0.3">
      <c r="A32" s="47" t="s">
        <v>60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28"/>
    </row>
    <row r="33" spans="1:14" s="22" customFormat="1" ht="16.5" customHeight="1" x14ac:dyDescent="0.25">
      <c r="A33" s="20" t="s">
        <v>42</v>
      </c>
      <c r="B33" s="21" t="s">
        <v>43</v>
      </c>
      <c r="C33" s="21" t="s">
        <v>44</v>
      </c>
      <c r="D33" s="21" t="s">
        <v>45</v>
      </c>
      <c r="E33" s="21" t="s">
        <v>46</v>
      </c>
      <c r="F33" s="21" t="s">
        <v>47</v>
      </c>
      <c r="G33" s="21" t="s">
        <v>48</v>
      </c>
      <c r="H33" s="21" t="s">
        <v>49</v>
      </c>
      <c r="I33" s="21" t="s">
        <v>50</v>
      </c>
      <c r="J33" s="21" t="s">
        <v>51</v>
      </c>
      <c r="K33" s="21" t="s">
        <v>52</v>
      </c>
      <c r="L33" s="21" t="s">
        <v>53</v>
      </c>
      <c r="M33" s="21" t="s">
        <v>54</v>
      </c>
      <c r="N33" s="21" t="s">
        <v>61</v>
      </c>
    </row>
    <row r="34" spans="1:14" ht="16.5" x14ac:dyDescent="0.3">
      <c r="A34" s="9" t="s">
        <v>56</v>
      </c>
      <c r="B34" s="10">
        <v>961187</v>
      </c>
      <c r="C34" s="10">
        <v>924554</v>
      </c>
      <c r="D34" s="10">
        <v>1051746</v>
      </c>
      <c r="E34" s="10">
        <v>1032760</v>
      </c>
      <c r="F34" s="10">
        <v>998332</v>
      </c>
      <c r="G34" s="10">
        <v>946070</v>
      </c>
      <c r="H34" s="10">
        <v>1004560</v>
      </c>
      <c r="I34" s="10">
        <v>1032531</v>
      </c>
      <c r="J34" s="10">
        <v>936936</v>
      </c>
      <c r="K34" s="10">
        <v>916790</v>
      </c>
      <c r="L34" s="10">
        <v>1154380</v>
      </c>
      <c r="M34" s="10">
        <v>955810</v>
      </c>
      <c r="N34" s="10">
        <f t="shared" ref="N34:N35" si="3">AVERAGE(B34:M34)</f>
        <v>992971.33333333337</v>
      </c>
    </row>
    <row r="35" spans="1:14" ht="16.5" customHeight="1" x14ac:dyDescent="0.3">
      <c r="A35" s="9" t="s">
        <v>57</v>
      </c>
      <c r="B35" s="10">
        <v>1237442</v>
      </c>
      <c r="C35" s="10">
        <v>1133574</v>
      </c>
      <c r="D35" s="10">
        <v>1354163</v>
      </c>
      <c r="E35" s="10">
        <v>1311490</v>
      </c>
      <c r="F35" s="10">
        <v>1323138</v>
      </c>
      <c r="G35" s="10">
        <v>1232100</v>
      </c>
      <c r="H35" s="10">
        <v>1324525</v>
      </c>
      <c r="I35" s="10">
        <v>1362759</v>
      </c>
      <c r="J35" s="10">
        <v>1295386</v>
      </c>
      <c r="K35" s="10">
        <v>1216623</v>
      </c>
      <c r="L35" s="10">
        <v>1463250</v>
      </c>
      <c r="M35" s="10">
        <v>1286560</v>
      </c>
      <c r="N35" s="10">
        <f t="shared" si="3"/>
        <v>1295084.1666666667</v>
      </c>
    </row>
    <row r="36" spans="1:14" ht="16.5" customHeight="1" x14ac:dyDescent="0.3">
      <c r="A36" s="11" t="s">
        <v>58</v>
      </c>
      <c r="B36" s="12">
        <f t="shared" ref="B36:N36" si="4">(B34/B35)*100%</f>
        <v>0.77675317307801095</v>
      </c>
      <c r="C36" s="12">
        <f t="shared" si="4"/>
        <v>0.81560974404846975</v>
      </c>
      <c r="D36" s="12">
        <f t="shared" si="4"/>
        <v>0.77667607223059554</v>
      </c>
      <c r="E36" s="12">
        <f t="shared" si="4"/>
        <v>0.78747073938802425</v>
      </c>
      <c r="F36" s="12">
        <f t="shared" si="4"/>
        <v>0.75451842513781631</v>
      </c>
      <c r="G36" s="12">
        <f t="shared" si="4"/>
        <v>0.76785163541920298</v>
      </c>
      <c r="H36" s="12">
        <f t="shared" si="4"/>
        <v>0.758430380702516</v>
      </c>
      <c r="I36" s="12">
        <f t="shared" si="4"/>
        <v>0.75767688931058241</v>
      </c>
      <c r="J36" s="12">
        <f t="shared" si="4"/>
        <v>0.72328711287600767</v>
      </c>
      <c r="K36" s="12">
        <f t="shared" si="4"/>
        <v>0.75355307272671979</v>
      </c>
      <c r="L36" s="12">
        <f t="shared" si="4"/>
        <v>0.78891508628053986</v>
      </c>
      <c r="M36" s="12">
        <f t="shared" si="4"/>
        <v>0.74291910210172862</v>
      </c>
      <c r="N36" s="12">
        <f t="shared" si="4"/>
        <v>0.76672339828621172</v>
      </c>
    </row>
    <row r="37" spans="1:14" ht="16.5" customHeight="1" x14ac:dyDescent="0.3">
      <c r="A37" s="11" t="s">
        <v>59</v>
      </c>
      <c r="B37" s="13">
        <f t="shared" ref="B37:N37" si="5">$D$14</f>
        <v>0.79</v>
      </c>
      <c r="C37" s="13">
        <f t="shared" si="5"/>
        <v>0.79</v>
      </c>
      <c r="D37" s="13">
        <f t="shared" si="5"/>
        <v>0.79</v>
      </c>
      <c r="E37" s="13">
        <f t="shared" si="5"/>
        <v>0.79</v>
      </c>
      <c r="F37" s="13">
        <f t="shared" si="5"/>
        <v>0.79</v>
      </c>
      <c r="G37" s="13">
        <f t="shared" si="5"/>
        <v>0.79</v>
      </c>
      <c r="H37" s="13">
        <f t="shared" si="5"/>
        <v>0.79</v>
      </c>
      <c r="I37" s="13">
        <f t="shared" si="5"/>
        <v>0.79</v>
      </c>
      <c r="J37" s="13">
        <f t="shared" si="5"/>
        <v>0.79</v>
      </c>
      <c r="K37" s="13">
        <f t="shared" si="5"/>
        <v>0.79</v>
      </c>
      <c r="L37" s="13">
        <f t="shared" si="5"/>
        <v>0.79</v>
      </c>
      <c r="M37" s="13">
        <f t="shared" si="5"/>
        <v>0.79</v>
      </c>
      <c r="N37" s="13">
        <f t="shared" si="5"/>
        <v>0.79</v>
      </c>
    </row>
    <row r="38" spans="1:14" ht="5.0999999999999996" customHeight="1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16.5" customHeight="1" x14ac:dyDescent="0.3">
      <c r="A39" s="87" t="s">
        <v>62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28"/>
    </row>
    <row r="40" spans="1:14" s="22" customFormat="1" ht="16.5" customHeight="1" x14ac:dyDescent="0.25">
      <c r="A40" s="20" t="s">
        <v>42</v>
      </c>
      <c r="B40" s="21" t="s">
        <v>43</v>
      </c>
      <c r="C40" s="21" t="s">
        <v>44</v>
      </c>
      <c r="D40" s="21" t="s">
        <v>45</v>
      </c>
      <c r="E40" s="21" t="s">
        <v>46</v>
      </c>
      <c r="F40" s="21" t="s">
        <v>47</v>
      </c>
      <c r="G40" s="21" t="s">
        <v>48</v>
      </c>
      <c r="H40" s="21" t="s">
        <v>49</v>
      </c>
      <c r="I40" s="21" t="s">
        <v>50</v>
      </c>
      <c r="J40" s="21" t="s">
        <v>51</v>
      </c>
      <c r="K40" s="21" t="s">
        <v>52</v>
      </c>
      <c r="L40" s="21" t="s">
        <v>53</v>
      </c>
      <c r="M40" s="21" t="s">
        <v>54</v>
      </c>
      <c r="N40" s="21" t="s">
        <v>63</v>
      </c>
    </row>
    <row r="41" spans="1:14" ht="16.5" customHeight="1" x14ac:dyDescent="0.3">
      <c r="A41" s="9" t="s">
        <v>56</v>
      </c>
      <c r="B41" s="10">
        <v>982049</v>
      </c>
      <c r="C41" s="10">
        <v>948505</v>
      </c>
      <c r="D41" s="10">
        <v>1024590</v>
      </c>
      <c r="E41" s="10">
        <v>1001901</v>
      </c>
      <c r="F41" s="10">
        <v>1134890</v>
      </c>
      <c r="G41" s="10">
        <v>1120670</v>
      </c>
      <c r="H41" s="10">
        <v>1124240</v>
      </c>
      <c r="I41" s="10">
        <v>1097470</v>
      </c>
      <c r="J41" s="10">
        <v>995360</v>
      </c>
      <c r="K41" s="10">
        <v>1210330</v>
      </c>
      <c r="L41" s="10">
        <v>1198120</v>
      </c>
      <c r="M41" s="10">
        <v>1357309</v>
      </c>
      <c r="N41" s="10">
        <f t="shared" ref="N41:N42" si="6">AVERAGE(B41:M41)</f>
        <v>1099619.5</v>
      </c>
    </row>
    <row r="42" spans="1:14" ht="16.5" customHeight="1" x14ac:dyDescent="0.3">
      <c r="A42" s="9" t="s">
        <v>57</v>
      </c>
      <c r="B42" s="10">
        <v>1241754</v>
      </c>
      <c r="C42" s="10">
        <v>1167288</v>
      </c>
      <c r="D42" s="10">
        <v>1323170</v>
      </c>
      <c r="E42" s="10">
        <v>1235897</v>
      </c>
      <c r="F42" s="10">
        <v>1449460</v>
      </c>
      <c r="G42" s="10">
        <v>1384060</v>
      </c>
      <c r="H42" s="10">
        <v>1344340</v>
      </c>
      <c r="I42" s="10">
        <v>1348756</v>
      </c>
      <c r="J42" s="10">
        <v>1353960</v>
      </c>
      <c r="K42" s="10">
        <v>1490260</v>
      </c>
      <c r="L42" s="10">
        <v>1452950</v>
      </c>
      <c r="M42" s="10">
        <v>1405509</v>
      </c>
      <c r="N42" s="10">
        <f t="shared" si="6"/>
        <v>1349783.6666666667</v>
      </c>
    </row>
    <row r="43" spans="1:14" ht="16.5" customHeight="1" x14ac:dyDescent="0.3">
      <c r="A43" s="11" t="s">
        <v>58</v>
      </c>
      <c r="B43" s="12">
        <f t="shared" ref="B43:N43" si="7">(B41/B42)*100%</f>
        <v>0.79085632097822922</v>
      </c>
      <c r="C43" s="12">
        <f t="shared" si="7"/>
        <v>0.81257153333196264</v>
      </c>
      <c r="D43" s="12">
        <f t="shared" si="7"/>
        <v>0.7743449443382181</v>
      </c>
      <c r="E43" s="12">
        <f t="shared" si="7"/>
        <v>0.81066707015228612</v>
      </c>
      <c r="F43" s="12">
        <f t="shared" si="7"/>
        <v>0.78297434906792873</v>
      </c>
      <c r="G43" s="12">
        <f t="shared" si="7"/>
        <v>0.80969755646431518</v>
      </c>
      <c r="H43" s="12">
        <f t="shared" si="7"/>
        <v>0.83627653718553341</v>
      </c>
      <c r="I43" s="12">
        <f t="shared" si="7"/>
        <v>0.81369054150639553</v>
      </c>
      <c r="J43" s="12">
        <f t="shared" si="7"/>
        <v>0.73514727170669736</v>
      </c>
      <c r="K43" s="12">
        <f t="shared" si="7"/>
        <v>0.81216029417685509</v>
      </c>
      <c r="L43" s="12">
        <f t="shared" si="7"/>
        <v>0.82461199628342341</v>
      </c>
      <c r="M43" s="12">
        <f t="shared" si="7"/>
        <v>0.96570637398977877</v>
      </c>
      <c r="N43" s="12">
        <f t="shared" si="7"/>
        <v>0.81466351027609107</v>
      </c>
    </row>
    <row r="44" spans="1:14" ht="16.5" customHeight="1" x14ac:dyDescent="0.3">
      <c r="A44" s="11" t="s">
        <v>59</v>
      </c>
      <c r="B44" s="13">
        <f t="shared" ref="B44:N44" si="8">$D$16</f>
        <v>0.78</v>
      </c>
      <c r="C44" s="13">
        <f t="shared" si="8"/>
        <v>0.78</v>
      </c>
      <c r="D44" s="13">
        <f t="shared" si="8"/>
        <v>0.78</v>
      </c>
      <c r="E44" s="13">
        <f t="shared" si="8"/>
        <v>0.78</v>
      </c>
      <c r="F44" s="13">
        <f t="shared" si="8"/>
        <v>0.78</v>
      </c>
      <c r="G44" s="13">
        <f t="shared" si="8"/>
        <v>0.78</v>
      </c>
      <c r="H44" s="13">
        <f t="shared" si="8"/>
        <v>0.78</v>
      </c>
      <c r="I44" s="13">
        <f t="shared" si="8"/>
        <v>0.78</v>
      </c>
      <c r="J44" s="13">
        <f t="shared" si="8"/>
        <v>0.78</v>
      </c>
      <c r="K44" s="13">
        <f t="shared" si="8"/>
        <v>0.78</v>
      </c>
      <c r="L44" s="13">
        <f t="shared" si="8"/>
        <v>0.78</v>
      </c>
      <c r="M44" s="13">
        <f t="shared" si="8"/>
        <v>0.78</v>
      </c>
      <c r="N44" s="13">
        <f t="shared" si="8"/>
        <v>0.78</v>
      </c>
    </row>
    <row r="45" spans="1:14" ht="5.0999999999999996" customHeight="1" x14ac:dyDescent="0.3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8"/>
    </row>
    <row r="46" spans="1:14" ht="16.5" customHeight="1" x14ac:dyDescent="0.3">
      <c r="A46" s="35" t="s">
        <v>64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28"/>
    </row>
    <row r="47" spans="1:14" s="22" customFormat="1" ht="16.5" customHeight="1" x14ac:dyDescent="0.25">
      <c r="A47" s="20" t="s">
        <v>42</v>
      </c>
      <c r="B47" s="21" t="s">
        <v>43</v>
      </c>
      <c r="C47" s="21" t="s">
        <v>44</v>
      </c>
      <c r="D47" s="21" t="s">
        <v>45</v>
      </c>
      <c r="E47" s="21" t="s">
        <v>46</v>
      </c>
      <c r="F47" s="21" t="s">
        <v>47</v>
      </c>
      <c r="G47" s="21" t="s">
        <v>48</v>
      </c>
      <c r="H47" s="21" t="s">
        <v>49</v>
      </c>
      <c r="I47" s="21" t="s">
        <v>50</v>
      </c>
      <c r="J47" s="21" t="s">
        <v>51</v>
      </c>
      <c r="K47" s="21" t="s">
        <v>52</v>
      </c>
      <c r="L47" s="21" t="s">
        <v>53</v>
      </c>
      <c r="M47" s="21" t="s">
        <v>54</v>
      </c>
      <c r="N47" s="21" t="s">
        <v>65</v>
      </c>
    </row>
    <row r="48" spans="1:14" ht="16.5" customHeight="1" x14ac:dyDescent="0.3">
      <c r="A48" s="9" t="s">
        <v>56</v>
      </c>
      <c r="B48" s="10">
        <v>1459390</v>
      </c>
      <c r="C48" s="10">
        <v>636630</v>
      </c>
      <c r="D48" s="10">
        <v>651760</v>
      </c>
      <c r="E48" s="10">
        <v>664597</v>
      </c>
      <c r="F48" s="10">
        <v>870820</v>
      </c>
      <c r="G48" s="10">
        <v>812960</v>
      </c>
      <c r="H48" s="10">
        <v>869960</v>
      </c>
      <c r="I48" s="10">
        <v>958550</v>
      </c>
      <c r="J48" s="10"/>
      <c r="K48" s="10"/>
      <c r="L48" s="10"/>
      <c r="M48" s="10"/>
      <c r="N48" s="10">
        <f t="shared" ref="N48:N49" si="9">AVERAGE(B48:M48)</f>
        <v>865583.375</v>
      </c>
    </row>
    <row r="49" spans="1:14" ht="16.5" customHeight="1" x14ac:dyDescent="0.3">
      <c r="A49" s="9" t="s">
        <v>57</v>
      </c>
      <c r="B49" s="10">
        <v>1519440</v>
      </c>
      <c r="C49" s="10">
        <v>1311250</v>
      </c>
      <c r="D49" s="10">
        <v>1389125</v>
      </c>
      <c r="E49" s="10">
        <v>1480839</v>
      </c>
      <c r="F49" s="10">
        <v>1661319</v>
      </c>
      <c r="G49" s="10">
        <v>1526720</v>
      </c>
      <c r="H49" s="10">
        <v>1562490</v>
      </c>
      <c r="I49" s="10">
        <v>1596300</v>
      </c>
      <c r="J49" s="10"/>
      <c r="K49" s="10"/>
      <c r="L49" s="10"/>
      <c r="M49" s="10"/>
      <c r="N49" s="10">
        <f t="shared" si="9"/>
        <v>1505935.375</v>
      </c>
    </row>
    <row r="50" spans="1:14" ht="16.5" customHeight="1" x14ac:dyDescent="0.3">
      <c r="A50" s="11" t="s">
        <v>58</v>
      </c>
      <c r="B50" s="12">
        <f t="shared" ref="B50:N50" si="10">(B48/B49)*100%</f>
        <v>0.96047886063286469</v>
      </c>
      <c r="C50" s="12">
        <f t="shared" si="10"/>
        <v>0.48551382268827453</v>
      </c>
      <c r="D50" s="12">
        <f t="shared" si="10"/>
        <v>0.46918743813551694</v>
      </c>
      <c r="E50" s="12">
        <f t="shared" si="10"/>
        <v>0.44879760730234686</v>
      </c>
      <c r="F50" s="12">
        <f t="shared" si="10"/>
        <v>0.52417386426086743</v>
      </c>
      <c r="G50" s="12">
        <f t="shared" si="10"/>
        <v>0.53248794801928312</v>
      </c>
      <c r="H50" s="12">
        <f t="shared" si="10"/>
        <v>0.55677796337896568</v>
      </c>
      <c r="I50" s="12">
        <f t="shared" si="10"/>
        <v>0.60048236547014977</v>
      </c>
      <c r="J50" s="12" t="e">
        <f t="shared" si="10"/>
        <v>#DIV/0!</v>
      </c>
      <c r="K50" s="12" t="e">
        <f t="shared" si="10"/>
        <v>#DIV/0!</v>
      </c>
      <c r="L50" s="12" t="e">
        <f t="shared" si="10"/>
        <v>#DIV/0!</v>
      </c>
      <c r="M50" s="12" t="e">
        <f t="shared" si="10"/>
        <v>#DIV/0!</v>
      </c>
      <c r="N50" s="12">
        <f t="shared" si="10"/>
        <v>0.57478122193656556</v>
      </c>
    </row>
    <row r="51" spans="1:14" ht="16.5" customHeight="1" x14ac:dyDescent="0.3">
      <c r="A51" s="11" t="s">
        <v>59</v>
      </c>
      <c r="B51" s="13">
        <f>$D$18</f>
        <v>0.76</v>
      </c>
      <c r="C51" s="13">
        <f t="shared" ref="C51:N51" si="11">$D$18</f>
        <v>0.76</v>
      </c>
      <c r="D51" s="13">
        <f t="shared" si="11"/>
        <v>0.76</v>
      </c>
      <c r="E51" s="13">
        <f t="shared" si="11"/>
        <v>0.76</v>
      </c>
      <c r="F51" s="13">
        <f t="shared" si="11"/>
        <v>0.76</v>
      </c>
      <c r="G51" s="13">
        <f t="shared" si="11"/>
        <v>0.76</v>
      </c>
      <c r="H51" s="13">
        <f t="shared" si="11"/>
        <v>0.76</v>
      </c>
      <c r="I51" s="13">
        <f t="shared" si="11"/>
        <v>0.76</v>
      </c>
      <c r="J51" s="13">
        <f t="shared" si="11"/>
        <v>0.76</v>
      </c>
      <c r="K51" s="13">
        <f t="shared" si="11"/>
        <v>0.76</v>
      </c>
      <c r="L51" s="13">
        <f t="shared" si="11"/>
        <v>0.76</v>
      </c>
      <c r="M51" s="13">
        <f t="shared" si="11"/>
        <v>0.76</v>
      </c>
      <c r="N51" s="13">
        <f t="shared" si="11"/>
        <v>0.76</v>
      </c>
    </row>
    <row r="52" spans="1:14" ht="16.5" customHeight="1" x14ac:dyDescent="0.3">
      <c r="A52" s="64" t="s">
        <v>66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37"/>
    </row>
    <row r="53" spans="1:14" ht="348.75" customHeight="1" x14ac:dyDescent="0.3">
      <c r="A53" s="63"/>
      <c r="B53" s="45"/>
      <c r="C53" s="45"/>
      <c r="D53" s="45"/>
      <c r="E53" s="45"/>
      <c r="F53" s="45"/>
      <c r="G53" s="45"/>
      <c r="H53" s="41"/>
      <c r="I53" s="83"/>
      <c r="J53" s="84"/>
      <c r="K53" s="84"/>
      <c r="L53" s="84"/>
      <c r="M53" s="84"/>
      <c r="N53" s="85"/>
    </row>
    <row r="54" spans="1:14" ht="9" customHeight="1" x14ac:dyDescent="0.3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</row>
    <row r="55" spans="1:14" ht="16.5" customHeight="1" x14ac:dyDescent="0.3">
      <c r="A55" s="19" t="s">
        <v>67</v>
      </c>
      <c r="B55" s="25" t="s">
        <v>2</v>
      </c>
      <c r="C55" s="26"/>
      <c r="D55" s="26"/>
      <c r="E55" s="26"/>
      <c r="F55" s="26"/>
      <c r="G55" s="26"/>
      <c r="H55" s="26"/>
      <c r="I55" s="25" t="s">
        <v>68</v>
      </c>
      <c r="J55" s="26"/>
      <c r="K55" s="26"/>
      <c r="L55" s="26"/>
      <c r="M55" s="26"/>
      <c r="N55" s="26"/>
    </row>
    <row r="56" spans="1:14" ht="16.5" x14ac:dyDescent="0.3">
      <c r="A56" s="72">
        <v>2021</v>
      </c>
      <c r="B56" s="88" t="s">
        <v>79</v>
      </c>
      <c r="C56" s="88"/>
      <c r="D56" s="88"/>
      <c r="E56" s="88"/>
      <c r="F56" s="88"/>
      <c r="G56" s="88"/>
      <c r="H56" s="88"/>
      <c r="I56" s="90"/>
      <c r="J56" s="90"/>
      <c r="K56" s="90"/>
      <c r="L56" s="90"/>
      <c r="M56" s="90"/>
      <c r="N56" s="90"/>
    </row>
    <row r="57" spans="1:14" ht="16.5" customHeight="1" x14ac:dyDescent="0.3">
      <c r="A57" s="72"/>
      <c r="B57" s="88" t="s">
        <v>80</v>
      </c>
      <c r="C57" s="89"/>
      <c r="D57" s="89"/>
      <c r="E57" s="89"/>
      <c r="F57" s="89"/>
      <c r="G57" s="89"/>
      <c r="H57" s="89"/>
      <c r="I57" s="90"/>
      <c r="J57" s="90"/>
      <c r="K57" s="90"/>
      <c r="L57" s="90"/>
      <c r="M57" s="90"/>
      <c r="N57" s="90"/>
    </row>
    <row r="58" spans="1:14" ht="53.25" customHeight="1" x14ac:dyDescent="0.3">
      <c r="A58" s="72"/>
      <c r="B58" s="67" t="s">
        <v>70</v>
      </c>
      <c r="C58" s="68"/>
      <c r="D58" s="68"/>
      <c r="E58" s="68"/>
      <c r="F58" s="68"/>
      <c r="G58" s="68"/>
      <c r="H58" s="68"/>
      <c r="I58" s="90"/>
      <c r="J58" s="90"/>
      <c r="K58" s="90"/>
      <c r="L58" s="90"/>
      <c r="M58" s="90"/>
      <c r="N58" s="90"/>
    </row>
    <row r="59" spans="1:14" ht="43.5" customHeight="1" x14ac:dyDescent="0.3">
      <c r="A59" s="72"/>
      <c r="B59" s="67" t="s">
        <v>69</v>
      </c>
      <c r="C59" s="68"/>
      <c r="D59" s="68"/>
      <c r="E59" s="68"/>
      <c r="F59" s="68"/>
      <c r="G59" s="68"/>
      <c r="H59" s="68"/>
      <c r="I59" s="90"/>
      <c r="J59" s="90"/>
      <c r="K59" s="90"/>
      <c r="L59" s="90"/>
      <c r="M59" s="90"/>
      <c r="N59" s="90"/>
    </row>
    <row r="60" spans="1:14" ht="16.5" customHeight="1" x14ac:dyDescent="0.3">
      <c r="A60" s="72">
        <v>2022</v>
      </c>
      <c r="B60" s="88" t="s">
        <v>81</v>
      </c>
      <c r="C60" s="89"/>
      <c r="D60" s="89"/>
      <c r="E60" s="89"/>
      <c r="F60" s="89"/>
      <c r="G60" s="89"/>
      <c r="H60" s="89"/>
      <c r="I60" s="73" t="s">
        <v>87</v>
      </c>
      <c r="J60" s="74"/>
      <c r="K60" s="74"/>
      <c r="L60" s="74"/>
      <c r="M60" s="74"/>
      <c r="N60" s="75"/>
    </row>
    <row r="61" spans="1:14" ht="16.5" customHeight="1" x14ac:dyDescent="0.3">
      <c r="A61" s="72"/>
      <c r="B61" s="88" t="s">
        <v>82</v>
      </c>
      <c r="C61" s="89"/>
      <c r="D61" s="89"/>
      <c r="E61" s="89"/>
      <c r="F61" s="89"/>
      <c r="G61" s="89"/>
      <c r="H61" s="89"/>
      <c r="I61" s="76"/>
      <c r="J61" s="77"/>
      <c r="K61" s="77"/>
      <c r="L61" s="77"/>
      <c r="M61" s="77"/>
      <c r="N61" s="78"/>
    </row>
    <row r="62" spans="1:14" ht="49.5" customHeight="1" x14ac:dyDescent="0.3">
      <c r="A62" s="72"/>
      <c r="B62" s="67" t="s">
        <v>71</v>
      </c>
      <c r="C62" s="68"/>
      <c r="D62" s="68"/>
      <c r="E62" s="68"/>
      <c r="F62" s="68"/>
      <c r="G62" s="68"/>
      <c r="H62" s="68"/>
      <c r="I62" s="76"/>
      <c r="J62" s="77"/>
      <c r="K62" s="77"/>
      <c r="L62" s="77"/>
      <c r="M62" s="77"/>
      <c r="N62" s="78"/>
    </row>
    <row r="63" spans="1:14" ht="48" customHeight="1" x14ac:dyDescent="0.3">
      <c r="A63" s="72"/>
      <c r="B63" s="67" t="s">
        <v>72</v>
      </c>
      <c r="C63" s="68"/>
      <c r="D63" s="68"/>
      <c r="E63" s="68"/>
      <c r="F63" s="68"/>
      <c r="G63" s="68"/>
      <c r="H63" s="68"/>
      <c r="I63" s="79"/>
      <c r="J63" s="80"/>
      <c r="K63" s="80"/>
      <c r="L63" s="80"/>
      <c r="M63" s="80"/>
      <c r="N63" s="81"/>
    </row>
    <row r="64" spans="1:14" ht="15" customHeight="1" x14ac:dyDescent="0.3">
      <c r="A64" s="72">
        <v>2023</v>
      </c>
      <c r="B64" s="66" t="s">
        <v>83</v>
      </c>
      <c r="C64" s="66"/>
      <c r="D64" s="66"/>
      <c r="E64" s="66"/>
      <c r="F64" s="66"/>
      <c r="G64" s="66"/>
      <c r="H64" s="66"/>
      <c r="I64" s="73" t="s">
        <v>88</v>
      </c>
      <c r="J64" s="74"/>
      <c r="K64" s="74"/>
      <c r="L64" s="74"/>
      <c r="M64" s="74"/>
      <c r="N64" s="75"/>
    </row>
    <row r="65" spans="1:14" ht="15" customHeight="1" x14ac:dyDescent="0.3">
      <c r="A65" s="72"/>
      <c r="B65" s="66" t="s">
        <v>84</v>
      </c>
      <c r="C65" s="66"/>
      <c r="D65" s="66"/>
      <c r="E65" s="66"/>
      <c r="F65" s="66"/>
      <c r="G65" s="66"/>
      <c r="H65" s="66"/>
      <c r="I65" s="76"/>
      <c r="J65" s="77"/>
      <c r="K65" s="77"/>
      <c r="L65" s="77"/>
      <c r="M65" s="77"/>
      <c r="N65" s="78"/>
    </row>
    <row r="66" spans="1:14" ht="63.75" customHeight="1" x14ac:dyDescent="0.3">
      <c r="A66" s="72"/>
      <c r="B66" s="67" t="s">
        <v>85</v>
      </c>
      <c r="C66" s="68"/>
      <c r="D66" s="68"/>
      <c r="E66" s="68"/>
      <c r="F66" s="68"/>
      <c r="G66" s="68"/>
      <c r="H66" s="68"/>
      <c r="I66" s="76"/>
      <c r="J66" s="77"/>
      <c r="K66" s="77"/>
      <c r="L66" s="77"/>
      <c r="M66" s="77"/>
      <c r="N66" s="78"/>
    </row>
    <row r="67" spans="1:14" ht="63.75" customHeight="1" x14ac:dyDescent="0.3">
      <c r="A67" s="72"/>
      <c r="B67" s="67" t="s">
        <v>73</v>
      </c>
      <c r="C67" s="68"/>
      <c r="D67" s="68"/>
      <c r="E67" s="68"/>
      <c r="F67" s="68"/>
      <c r="G67" s="68"/>
      <c r="H67" s="68"/>
      <c r="I67" s="79"/>
      <c r="J67" s="80"/>
      <c r="K67" s="80"/>
      <c r="L67" s="80"/>
      <c r="M67" s="80"/>
      <c r="N67" s="81"/>
    </row>
    <row r="68" spans="1:14" ht="15" customHeight="1" x14ac:dyDescent="0.3">
      <c r="A68" s="69">
        <v>2024</v>
      </c>
      <c r="B68" s="71"/>
      <c r="C68" s="71"/>
      <c r="D68" s="71"/>
      <c r="E68" s="71"/>
      <c r="F68" s="71"/>
      <c r="G68" s="71"/>
      <c r="H68" s="71"/>
      <c r="I68" s="65"/>
      <c r="J68" s="65"/>
      <c r="K68" s="65"/>
      <c r="L68" s="65"/>
      <c r="M68" s="65"/>
      <c r="N68" s="65"/>
    </row>
    <row r="69" spans="1:14" ht="15" customHeight="1" x14ac:dyDescent="0.3">
      <c r="A69" s="69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</row>
    <row r="70" spans="1:14" ht="15" customHeight="1" x14ac:dyDescent="0.3">
      <c r="A70" s="69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</row>
    <row r="71" spans="1:14" ht="15" customHeight="1" x14ac:dyDescent="0.3">
      <c r="A71" s="70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</row>
  </sheetData>
  <mergeCells count="81">
    <mergeCell ref="I68:N68"/>
    <mergeCell ref="I69:N69"/>
    <mergeCell ref="I70:N70"/>
    <mergeCell ref="I56:N59"/>
    <mergeCell ref="B64:H64"/>
    <mergeCell ref="B56:H56"/>
    <mergeCell ref="B57:H57"/>
    <mergeCell ref="B61:H61"/>
    <mergeCell ref="B62:H62"/>
    <mergeCell ref="B58:H58"/>
    <mergeCell ref="B63:H63"/>
    <mergeCell ref="A25:N25"/>
    <mergeCell ref="A32:N32"/>
    <mergeCell ref="A39:N39"/>
    <mergeCell ref="I60:N63"/>
    <mergeCell ref="B59:H59"/>
    <mergeCell ref="B60:H60"/>
    <mergeCell ref="A56:A59"/>
    <mergeCell ref="A60:A63"/>
    <mergeCell ref="A24:N24"/>
    <mergeCell ref="A53:H53"/>
    <mergeCell ref="A52:N52"/>
    <mergeCell ref="I71:N71"/>
    <mergeCell ref="B65:H65"/>
    <mergeCell ref="B66:H66"/>
    <mergeCell ref="B67:H67"/>
    <mergeCell ref="A68:A71"/>
    <mergeCell ref="B68:H68"/>
    <mergeCell ref="B69:H69"/>
    <mergeCell ref="B70:H70"/>
    <mergeCell ref="B71:H71"/>
    <mergeCell ref="A64:A67"/>
    <mergeCell ref="I64:N67"/>
    <mergeCell ref="A54:N54"/>
    <mergeCell ref="I53:N53"/>
    <mergeCell ref="A14:B15"/>
    <mergeCell ref="F14:F15"/>
    <mergeCell ref="G14:N15"/>
    <mergeCell ref="A7:N7"/>
    <mergeCell ref="A8:B8"/>
    <mergeCell ref="C8:N8"/>
    <mergeCell ref="A9:B9"/>
    <mergeCell ref="C9:N9"/>
    <mergeCell ref="A10:B10"/>
    <mergeCell ref="C10:D10"/>
    <mergeCell ref="G10:H10"/>
    <mergeCell ref="I10:N10"/>
    <mergeCell ref="A11:B11"/>
    <mergeCell ref="C11:N11"/>
    <mergeCell ref="A46:N46"/>
    <mergeCell ref="A1:B3"/>
    <mergeCell ref="C1:M3"/>
    <mergeCell ref="A4:N4"/>
    <mergeCell ref="A5:B5"/>
    <mergeCell ref="C5:N5"/>
    <mergeCell ref="F16:F17"/>
    <mergeCell ref="G16:N17"/>
    <mergeCell ref="A18:B19"/>
    <mergeCell ref="F18:F19"/>
    <mergeCell ref="G18:N19"/>
    <mergeCell ref="A12:B13"/>
    <mergeCell ref="F12:F13"/>
    <mergeCell ref="G12:N13"/>
    <mergeCell ref="A16:B17"/>
    <mergeCell ref="A6:N6"/>
    <mergeCell ref="B55:H55"/>
    <mergeCell ref="I55:N55"/>
    <mergeCell ref="K23:L23"/>
    <mergeCell ref="M23:N23"/>
    <mergeCell ref="A20:B20"/>
    <mergeCell ref="C20:N20"/>
    <mergeCell ref="A21:B21"/>
    <mergeCell ref="C21:L21"/>
    <mergeCell ref="A22:B22"/>
    <mergeCell ref="C22:F22"/>
    <mergeCell ref="G22:H22"/>
    <mergeCell ref="I22:N22"/>
    <mergeCell ref="A23:B23"/>
    <mergeCell ref="C23:F23"/>
    <mergeCell ref="G23:H23"/>
    <mergeCell ref="I23:J23"/>
  </mergeCells>
  <conditionalFormatting sqref="B29:N29">
    <cfRule type="cellIs" dxfId="13" priority="1" operator="greaterThan">
      <formula>B30</formula>
    </cfRule>
    <cfRule type="cellIs" dxfId="12" priority="2" operator="lessThanOrEqual">
      <formula>B30</formula>
    </cfRule>
  </conditionalFormatting>
  <conditionalFormatting sqref="B36:N36">
    <cfRule type="cellIs" dxfId="11" priority="3" operator="greaterThan">
      <formula>B37</formula>
    </cfRule>
    <cfRule type="cellIs" dxfId="10" priority="4" operator="lessThanOrEqual">
      <formula>B37</formula>
    </cfRule>
  </conditionalFormatting>
  <conditionalFormatting sqref="B43:N43">
    <cfRule type="cellIs" dxfId="9" priority="5" operator="greaterThan">
      <formula>B44</formula>
    </cfRule>
    <cfRule type="cellIs" dxfId="8" priority="6" operator="lessThanOrEqual">
      <formula>B44</formula>
    </cfRule>
  </conditionalFormatting>
  <conditionalFormatting sqref="B50:N50">
    <cfRule type="cellIs" dxfId="7" priority="7" operator="greaterThan">
      <formula>B51</formula>
    </cfRule>
    <cfRule type="cellIs" dxfId="6" priority="8" operator="lessThanOrEqual">
      <formula>B51</formula>
    </cfRule>
  </conditionalFormatting>
  <conditionalFormatting sqref="N29">
    <cfRule type="cellIs" dxfId="5" priority="9" operator="greaterThan">
      <formula>N30</formula>
    </cfRule>
    <cfRule type="cellIs" dxfId="4" priority="10" operator="lessThanOrEqual">
      <formula>N30</formula>
    </cfRule>
  </conditionalFormatting>
  <conditionalFormatting sqref="N36">
    <cfRule type="cellIs" dxfId="3" priority="11" operator="greaterThan">
      <formula>N37</formula>
    </cfRule>
    <cfRule type="cellIs" dxfId="2" priority="12" operator="lessThanOrEqual">
      <formula>N37</formula>
    </cfRule>
  </conditionalFormatting>
  <conditionalFormatting sqref="N50">
    <cfRule type="cellIs" dxfId="1" priority="13" operator="greaterThan">
      <formula>N51</formula>
    </cfRule>
    <cfRule type="cellIs" dxfId="0" priority="14" operator="lessThanOrEqual">
      <formula>N51</formula>
    </cfRule>
  </conditionalFormatting>
  <pageMargins left="0.7" right="0.7" top="0.75" bottom="0.75" header="0" footer="0"/>
  <pageSetup scale="2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0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1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2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3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4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5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6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7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8" name="Check Box 27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9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0" name="Check Box 29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1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2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3" name="Check Box 32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4" name="Check Box 33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5" name="Check Box 34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6" name="Check Box 35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7" name="Check Box 36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8" name="Check Box 37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9" name="Check Box 38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0" name="Check Box 39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1" name="Check Box 40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APRO. RES. INSERVIBLE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Ulises Morales Guerra</dc:creator>
  <cp:lastModifiedBy>SEBASTIAN FLOREZ PATINO</cp:lastModifiedBy>
  <dcterms:created xsi:type="dcterms:W3CDTF">2019-11-19T15:13:39Z</dcterms:created>
  <dcterms:modified xsi:type="dcterms:W3CDTF">2024-10-04T22:05:01Z</dcterms:modified>
</cp:coreProperties>
</file>